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warrick\Desktop\"/>
    </mc:Choice>
  </mc:AlternateContent>
  <bookViews>
    <workbookView xWindow="0" yWindow="465" windowWidth="28800" windowHeight="12300" tabRatio="866"/>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2" i="4" l="1"/>
  <c r="B11" i="4"/>
  <c r="B10" i="4"/>
  <c r="J12" i="3"/>
  <c r="J13" i="3"/>
  <c r="J14" i="3"/>
  <c r="J15" i="3"/>
  <c r="J16" i="3"/>
  <c r="J11" i="3"/>
  <c r="B15" i="4"/>
  <c r="B17" i="4"/>
  <c r="B24" i="4"/>
  <c r="B16" i="4"/>
  <c r="B23" i="4"/>
  <c r="B22" i="4"/>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0" i="3"/>
  <c r="B4" i="3"/>
  <c r="B3" i="3"/>
  <c r="C3" i="2"/>
  <c r="C4" i="2"/>
  <c r="C5" i="2"/>
  <c r="C6" i="2"/>
</calcChain>
</file>

<file path=xl/sharedStrings.xml><?xml version="1.0" encoding="utf-8"?>
<sst xmlns="http://schemas.openxmlformats.org/spreadsheetml/2006/main" count="433" uniqueCount="311">
  <si>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</si>
  <si>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</si>
  <si>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</si>
  <si>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</si>
  <si>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</si>
  <si>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</si>
  <si>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</si>
  <si>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</si>
  <si>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</si>
  <si>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</si>
  <si>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</si>
  <si>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</si>
  <si>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</si>
  <si>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</si>
  <si>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</si>
  <si>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</si>
  <si>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</si>
  <si>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</si>
  <si>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</si>
  <si>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</si>
  <si>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</si>
  <si>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</si>
  <si>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</si>
  <si>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</si>
  <si>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</si>
  <si>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</si>
  <si>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</si>
  <si>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</si>
  <si>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</si>
  <si>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</si>
  <si>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</si>
  <si>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</si>
  <si>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</si>
  <si>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</si>
  <si>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</si>
  <si>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</si>
  <si>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</si>
  <si>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</si>
  <si>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</si>
  <si>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</si>
  <si>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</si>
  <si>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</si>
  <si>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</si>
  <si>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</si>
  <si>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</si>
  <si>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</si>
  <si>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</si>
  <si>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</si>
  <si>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</si>
  <si>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</si>
  <si>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</si>
  <si>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</si>
  <si>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</si>
  <si>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</si>
  <si>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</si>
  <si>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</si>
  <si>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</si>
  <si>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</si>
  <si>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</si>
  <si>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</si>
  <si>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</si>
  <si>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</si>
  <si>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</si>
  <si>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</si>
  <si>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</si>
  <si>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</si>
  <si>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</si>
  <si>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</si>
  <si>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</si>
  <si>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</si>
  <si>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</si>
  <si>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</si>
  <si>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</si>
  <si>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</si>
  <si>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</si>
  <si>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</si>
  <si>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</si>
  <si>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</si>
  <si>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</si>
  <si>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</si>
  <si>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</si>
  <si>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</si>
  <si>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</si>
  <si>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</si>
  <si>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</si>
  <si>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</si>
  <si>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</si>
  <si>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</si>
  <si>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</si>
  <si>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</si>
  <si>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</si>
  <si>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</si>
  <si>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</si>
  <si>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</si>
  <si>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</si>
  <si>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</si>
  <si>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</si>
  <si>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</si>
  <si>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</si>
  <si>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</si>
  <si>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</si>
  <si>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</si>
  <si>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</si>
  <si>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</si>
  <si>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</si>
  <si>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</si>
  <si>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</si>
  <si>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</si>
  <si>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</si>
  <si>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</si>
  <si>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</si>
  <si>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</si>
  <si>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</si>
  <si>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</si>
  <si>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</si>
  <si>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</si>
  <si>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</si>
  <si>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</si>
  <si>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</si>
  <si>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</si>
  <si>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</si>
  <si>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</si>
  <si>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</si>
  <si>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</si>
  <si>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</si>
  <si>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</si>
  <si>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</si>
  <si>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</si>
  <si>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</si>
  <si>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</si>
  <si>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</si>
  <si>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</si>
  <si>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</si>
  <si>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</si>
  <si>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</si>
  <si>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</si>
  <si>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</si>
  <si>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</si>
  <si>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</si>
  <si>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</si>
  <si>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</si>
  <si>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</si>
  <si>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</si>
  <si>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</si>
  <si>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</si>
  <si>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</si>
  <si>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</si>
  <si>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</si>
  <si>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</si>
  <si>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</si>
  <si>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</si>
  <si>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</si>
  <si>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</si>
  <si>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</si>
  <si>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</si>
  <si>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</si>
  <si>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</si>
  <si>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</si>
  <si>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</si>
  <si>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</si>
  <si>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</si>
  <si>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</si>
  <si>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</si>
  <si>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</si>
  <si>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</si>
  <si>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</si>
  <si>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</si>
  <si>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</si>
  <si>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</si>
  <si>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</si>
  <si>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</si>
  <si>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</si>
  <si>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</si>
  <si>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</si>
  <si>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</si>
  <si>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</si>
  <si>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</si>
  <si>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</si>
  <si>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</si>
  <si>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</si>
  <si>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</si>
  <si>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</si>
  <si>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</si>
  <si>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</si>
  <si>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</si>
  <si>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</si>
  <si>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</si>
  <si>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</si>
  <si>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</si>
  <si>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</si>
  <si>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</si>
  <si>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</si>
  <si>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</si>
  <si>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</si>
  <si>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</si>
  <si>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</si>
  <si>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</si>
  <si>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</si>
  <si>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</si>
  <si>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</si>
  <si>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</si>
  <si>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</si>
  <si>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</si>
  <si>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</si>
  <si>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</si>
  <si>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</si>
  <si>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</si>
  <si>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</si>
  <si>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</si>
  <si>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</si>
  <si>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</si>
  <si>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</si>
  <si>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</si>
  <si>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</si>
  <si>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</si>
  <si>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</si>
  <si>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</si>
  <si>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</si>
  <si>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</si>
  <si>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</si>
  <si>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</si>
  <si>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</si>
  <si>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</si>
  <si>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</si>
  <si>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</si>
  <si>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</si>
  <si>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</si>
  <si>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</si>
  <si>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</si>
  <si>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</si>
  <si>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</si>
  <si>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</si>
  <si>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</si>
  <si>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</si>
  <si>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</si>
  <si>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</si>
  <si>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</si>
  <si>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</si>
  <si>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</si>
  <si>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</si>
  <si>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</si>
  <si>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</si>
  <si>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</si>
  <si>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</si>
  <si>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</si>
  <si>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</si>
  <si>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</si>
  <si>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</si>
  <si>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</si>
  <si>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</si>
  <si>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</si>
  <si>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</si>
  <si>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</si>
  <si>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</si>
  <si>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</si>
  <si>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</si>
  <si>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</si>
  <si>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</si>
  <si>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</si>
  <si>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</si>
  <si>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</si>
  <si>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</si>
  <si>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</si>
  <si>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</si>
  <si>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</si>
  <si>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</si>
  <si>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</si>
  <si>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</si>
  <si>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</si>
  <si>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</si>
  <si>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</si>
  <si>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</si>
  <si>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</si>
  <si>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</si>
  <si>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</si>
  <si>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</si>
  <si>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</si>
  <si>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</si>
  <si>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</si>
  <si>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</si>
  <si>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</si>
  <si>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</si>
  <si>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</si>
  <si>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</si>
  <si>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</si>
  <si>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</si>
  <si>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</si>
  <si>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</si>
  <si>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</si>
  <si>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</si>
  <si>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</si>
  <si>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</si>
  <si>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</si>
  <si>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</si>
  <si>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</si>
  <si>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</si>
  <si>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</si>
  <si>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</si>
  <si>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</si>
  <si>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MAC of Texas (2016)</t>
  </si>
  <si>
    <t>"AAA" PSF</t>
  </si>
  <si>
    <t>U/L Tax School Building Bonds, Series 2014</t>
  </si>
  <si>
    <t>Finance Manager</t>
  </si>
  <si>
    <t>sramirez@jhcisdpk12.org</t>
  </si>
  <si>
    <t>Sally Ramirez</t>
  </si>
  <si>
    <t>Jim Hogg County ISD</t>
  </si>
  <si>
    <t>Jim Hogg</t>
  </si>
  <si>
    <t>210 W. Lucille</t>
  </si>
  <si>
    <t>Hebbronville</t>
  </si>
  <si>
    <t>U/L Tax School Building Bonds, Series 2015</t>
  </si>
  <si>
    <t>Construct and equip school buildings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</si>
</sst>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6">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zoomScalePageLayoutView="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305</v>
      </c>
    </row>
    <row r="5" spans="1:2" x14ac:dyDescent="0.25">
      <c r="A5" s="71" t="s">
        <v>238</v>
      </c>
      <c r="B5" s="76" t="s">
        <v>17</v>
      </c>
    </row>
    <row r="6" spans="1:2" x14ac:dyDescent="0.25">
      <c r="A6" s="14" t="s">
        <v>22</v>
      </c>
      <c r="B6" s="77"/>
    </row>
    <row r="7" spans="1:2" x14ac:dyDescent="0.25">
      <c r="A7" s="14" t="s">
        <v>239</v>
      </c>
      <c r="B7" s="76">
        <v>2016</v>
      </c>
    </row>
    <row r="8" spans="1:2" x14ac:dyDescent="0.25">
      <c r="A8" s="14" t="s">
        <v>240</v>
      </c>
      <c r="B8" s="78">
        <v>42248</v>
      </c>
    </row>
    <row r="9" spans="1:2" x14ac:dyDescent="0.25">
      <c r="A9" s="14" t="s">
        <v>14</v>
      </c>
      <c r="B9" s="72">
        <f>IF(ISBLANK(B8),"",DATE(YEAR(B8)+1,MONTH(B8),DAY(B8)-1))</f>
        <v>42613</v>
      </c>
    </row>
    <row r="10" spans="1:2" x14ac:dyDescent="0.25">
      <c r="A10" s="14" t="s">
        <v>21</v>
      </c>
      <c r="B10" s="78"/>
    </row>
    <row r="11" spans="1:2" x14ac:dyDescent="0.25">
      <c r="A11" s="14" t="s">
        <v>241</v>
      </c>
      <c r="B11" s="79">
        <v>3615273203</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304</v>
      </c>
    </row>
    <row r="17" spans="1:2" x14ac:dyDescent="0.25">
      <c r="A17" s="18" t="s">
        <v>244</v>
      </c>
      <c r="B17" s="76" t="s">
        <v>302</v>
      </c>
    </row>
    <row r="18" spans="1:2" x14ac:dyDescent="0.25">
      <c r="A18" s="18" t="s">
        <v>245</v>
      </c>
      <c r="B18" s="79">
        <v>3615273203</v>
      </c>
    </row>
    <row r="19" spans="1:2" x14ac:dyDescent="0.25">
      <c r="A19" s="18" t="s">
        <v>4</v>
      </c>
      <c r="B19" s="76" t="s">
        <v>303</v>
      </c>
    </row>
    <row r="20" spans="1:2" x14ac:dyDescent="0.25">
      <c r="A20" s="18" t="s">
        <v>246</v>
      </c>
      <c r="B20" s="76" t="s">
        <v>307</v>
      </c>
    </row>
    <row r="21" spans="1:2" x14ac:dyDescent="0.25">
      <c r="A21" s="18" t="s">
        <v>5</v>
      </c>
      <c r="B21" s="76"/>
    </row>
    <row r="22" spans="1:2" x14ac:dyDescent="0.25">
      <c r="A22" s="18" t="s">
        <v>247</v>
      </c>
      <c r="B22" s="76" t="s">
        <v>308</v>
      </c>
    </row>
    <row r="23" spans="1:2" x14ac:dyDescent="0.25">
      <c r="A23" s="18" t="s">
        <v>248</v>
      </c>
      <c r="B23" s="80">
        <v>78361</v>
      </c>
    </row>
    <row r="24" spans="1:2" x14ac:dyDescent="0.25">
      <c r="A24" s="18" t="s">
        <v>249</v>
      </c>
      <c r="B24" s="76" t="s">
        <v>306</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5" priority="5">
      <formula>$B$25="Yes"</formula>
    </cfRule>
  </conditionalFormatting>
  <conditionalFormatting sqref="B6">
    <cfRule type="expression" dxfId="14" priority="3">
      <formula>$B$5="Other"</formula>
    </cfRule>
    <cfRule type="expression" dxfId="13" priority="4">
      <formula>$B$5="(select)"</formula>
    </cfRule>
  </conditionalFormatting>
  <conditionalFormatting sqref="B9">
    <cfRule type="expression" dxfId="12" priority="1">
      <formula>$B$8=""</formula>
    </cfRule>
    <cfRule type="cellIs" dxfId="11"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Jim Hogg County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5" x14ac:dyDescent="0.25">
      <c r="A10" s="81" t="s">
        <v>301</v>
      </c>
      <c r="B10" s="82"/>
      <c r="C10" s="83">
        <v>9005000</v>
      </c>
      <c r="D10" s="83">
        <v>8275000</v>
      </c>
      <c r="E10" s="84">
        <v>12523637.5</v>
      </c>
      <c r="F10" s="85">
        <v>49171</v>
      </c>
      <c r="G10" s="82" t="s">
        <v>12</v>
      </c>
      <c r="H10" s="84">
        <v>9500000</v>
      </c>
      <c r="I10" s="84">
        <v>2466842.2999999998</v>
      </c>
      <c r="J10" s="84">
        <f>H10-I10</f>
        <v>7033157.7000000002</v>
      </c>
      <c r="K10" s="88" t="s">
        <v>310</v>
      </c>
      <c r="L10" s="82" t="s">
        <v>12</v>
      </c>
      <c r="M10" s="81" t="s">
        <v>77</v>
      </c>
      <c r="N10" s="81" t="s">
        <v>50</v>
      </c>
      <c r="O10" s="82" t="s">
        <v>77</v>
      </c>
      <c r="P10" s="82" t="s">
        <v>77</v>
      </c>
      <c r="Q10" s="82" t="s">
        <v>300</v>
      </c>
      <c r="R10" s="86"/>
      <c r="S10" s="86"/>
    </row>
    <row r="11" spans="1:19" s="3" customFormat="1" ht="31.5" x14ac:dyDescent="0.25">
      <c r="A11" s="81" t="s">
        <v>309</v>
      </c>
      <c r="B11" s="86"/>
      <c r="C11" s="83">
        <v>4120000</v>
      </c>
      <c r="D11" s="83">
        <v>3755000</v>
      </c>
      <c r="E11" s="84">
        <v>4429000</v>
      </c>
      <c r="F11" s="87">
        <v>45519</v>
      </c>
      <c r="G11" s="82" t="s">
        <v>12</v>
      </c>
      <c r="H11" s="84">
        <v>4500000</v>
      </c>
      <c r="I11" s="84">
        <v>3562690.99</v>
      </c>
      <c r="J11" s="84">
        <f>H11-I11</f>
        <v>937309.00999999978</v>
      </c>
      <c r="K11" s="88" t="s">
        <v>310</v>
      </c>
      <c r="L11" s="82" t="s">
        <v>12</v>
      </c>
      <c r="M11" s="81" t="s">
        <v>77</v>
      </c>
      <c r="N11" s="81" t="s">
        <v>50</v>
      </c>
      <c r="O11" s="82" t="s">
        <v>77</v>
      </c>
      <c r="P11" s="82" t="s">
        <v>77</v>
      </c>
      <c r="Q11" s="82" t="s">
        <v>300</v>
      </c>
      <c r="R11" s="86"/>
      <c r="S11" s="86"/>
    </row>
    <row r="12" spans="1:19" s="3" customFormat="1" x14ac:dyDescent="0.25">
      <c r="A12" s="86"/>
      <c r="B12" s="86"/>
      <c r="C12" s="83">
        <v>0</v>
      </c>
      <c r="D12" s="83">
        <v>0</v>
      </c>
      <c r="E12" s="84">
        <v>0</v>
      </c>
      <c r="F12" s="87"/>
      <c r="G12" s="82"/>
      <c r="H12" s="84">
        <v>0</v>
      </c>
      <c r="I12" s="84">
        <v>0</v>
      </c>
      <c r="J12" s="84">
        <f t="shared" ref="J12" si="0">H12-I12</f>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 t="shared" ref="J13" si="1">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 t="shared" ref="J14" si="2">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ref="J15" si="3">H15-I15</f>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ref="J16" si="4">H16-I16</f>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ref="J17:J61" si="5">H17-I17</f>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5"/>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5"/>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5"/>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5"/>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5"/>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5"/>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5"/>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5"/>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5"/>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5"/>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5"/>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5"/>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5"/>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5"/>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5"/>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5"/>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5"/>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5"/>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5"/>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5"/>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5"/>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5"/>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5"/>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5"/>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5"/>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5"/>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5"/>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5"/>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5"/>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5"/>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5"/>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5"/>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5"/>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5"/>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5"/>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5"/>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5"/>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5"/>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5"/>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5"/>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5"/>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5"/>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5"/>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5"/>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6">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6"/>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6"/>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6"/>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6"/>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6"/>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6"/>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6"/>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6"/>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6"/>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6"/>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6"/>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6"/>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6"/>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6"/>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6"/>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6"/>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6"/>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6"/>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6"/>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6"/>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6"/>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6"/>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6"/>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6"/>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6"/>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6"/>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6"/>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6"/>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6"/>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6"/>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6"/>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6"/>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6"/>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6"/>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6"/>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6"/>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6"/>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6"/>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6"/>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6"/>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6"/>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6"/>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6"/>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6"/>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6"/>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6"/>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6"/>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6"/>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10 M17:Q61">
    <cfRule type="expression" dxfId="10" priority="16">
      <formula>$L10="No"</formula>
    </cfRule>
  </conditionalFormatting>
  <conditionalFormatting sqref="M62:Q110">
    <cfRule type="expression" dxfId="9" priority="13">
      <formula>$L62="No"</formula>
    </cfRule>
  </conditionalFormatting>
  <conditionalFormatting sqref="A10:A11">
    <cfRule type="containsText" dxfId="8" priority="12" operator="containsText" text="No Reportable Debt">
      <formula>NOT(ISERROR(SEARCH("No Reportable Debt",A10)))</formula>
    </cfRule>
  </conditionalFormatting>
  <conditionalFormatting sqref="M11:Q11">
    <cfRule type="expression" dxfId="7" priority="8">
      <formula>$L11="No"</formula>
    </cfRule>
  </conditionalFormatting>
  <conditionalFormatting sqref="M16:Q16">
    <cfRule type="expression" dxfId="6" priority="5">
      <formula>$L16="No"</formula>
    </cfRule>
  </conditionalFormatting>
  <conditionalFormatting sqref="M15:Q15">
    <cfRule type="expression" dxfId="5" priority="4">
      <formula>$L15="No"</formula>
    </cfRule>
  </conditionalFormatting>
  <conditionalFormatting sqref="M14:Q14">
    <cfRule type="expression" dxfId="4" priority="3">
      <formula>$L14="No"</formula>
    </cfRule>
  </conditionalFormatting>
  <conditionalFormatting sqref="M13:Q13">
    <cfRule type="expression" dxfId="3" priority="2">
      <formula>$L13="No"</formula>
    </cfRule>
  </conditionalFormatting>
  <conditionalFormatting sqref="M12:Q12">
    <cfRule type="expression" dxfId="2" priority="1">
      <formula>$L12="No"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zoomScalePageLayoutView="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Jim Hogg County ISD</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Obligations'!C10:C11)</f>
        <v>13125000</v>
      </c>
    </row>
    <row r="11" spans="1:11" x14ac:dyDescent="0.25">
      <c r="A11" s="58" t="s">
        <v>81</v>
      </c>
      <c r="B11" s="90">
        <f>SUM('2 - Individual Debt Obligations'!D10:D11)</f>
        <v>12030000</v>
      </c>
    </row>
    <row r="12" spans="1:11" ht="31.5" x14ac:dyDescent="0.25">
      <c r="A12" s="58" t="s">
        <v>82</v>
      </c>
      <c r="B12" s="90">
        <f>SUM('2 - Individual Debt Obligations'!E10:E11)</f>
        <v>16952637.5</v>
      </c>
    </row>
    <row r="13" spans="1:11" x14ac:dyDescent="0.25">
      <c r="A13" s="21"/>
      <c r="B13" s="21"/>
    </row>
    <row r="14" spans="1:11" ht="31.5" x14ac:dyDescent="0.25">
      <c r="A14" s="28" t="s">
        <v>224</v>
      </c>
      <c r="B14" s="29"/>
    </row>
    <row r="15" spans="1:11" x14ac:dyDescent="0.25">
      <c r="A15" s="57" t="s">
        <v>83</v>
      </c>
      <c r="B15" s="89">
        <f>B10</f>
        <v>13125000</v>
      </c>
    </row>
    <row r="16" spans="1:11" ht="31.5" x14ac:dyDescent="0.25">
      <c r="A16" s="58" t="s">
        <v>84</v>
      </c>
      <c r="B16" s="90">
        <f>B11</f>
        <v>12030000</v>
      </c>
    </row>
    <row r="17" spans="1:2" ht="31.5" x14ac:dyDescent="0.25">
      <c r="A17" s="58" t="s">
        <v>85</v>
      </c>
      <c r="B17" s="90">
        <f>B12</f>
        <v>16952637.5</v>
      </c>
    </row>
    <row r="18" spans="1:2" x14ac:dyDescent="0.25">
      <c r="A18" s="21"/>
      <c r="B18" s="21"/>
    </row>
    <row r="19" spans="1:2" ht="31.5" x14ac:dyDescent="0.25">
      <c r="A19" s="28" t="s">
        <v>223</v>
      </c>
      <c r="B19" s="31"/>
    </row>
    <row r="20" spans="1:2" x14ac:dyDescent="0.25">
      <c r="A20" s="57" t="s">
        <v>291</v>
      </c>
      <c r="B20" s="91">
        <v>5886</v>
      </c>
    </row>
    <row r="21" spans="1:2" x14ac:dyDescent="0.25">
      <c r="A21" s="57" t="s">
        <v>292</v>
      </c>
      <c r="B21" s="92" t="s">
        <v>299</v>
      </c>
    </row>
    <row r="22" spans="1:2" ht="31.5" customHeight="1" x14ac:dyDescent="0.25">
      <c r="A22" s="57" t="s">
        <v>86</v>
      </c>
      <c r="B22" s="90">
        <f>B15/B20</f>
        <v>2229.8674821610603</v>
      </c>
    </row>
    <row r="23" spans="1:2" ht="31.5" x14ac:dyDescent="0.25">
      <c r="A23" s="58" t="s">
        <v>87</v>
      </c>
      <c r="B23" s="90">
        <f>B16/B20</f>
        <v>2043.8328236493373</v>
      </c>
    </row>
    <row r="24" spans="1:2" ht="47.25" customHeight="1" x14ac:dyDescent="0.25">
      <c r="A24" s="58" t="s">
        <v>88</v>
      </c>
      <c r="B24" s="90">
        <f>B17/B20</f>
        <v>2880.1626741420318</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Shawn Warrick</cp:lastModifiedBy>
  <dcterms:created xsi:type="dcterms:W3CDTF">2017-01-13T17:49:37Z</dcterms:created>
  <dcterms:modified xsi:type="dcterms:W3CDTF">2017-03-31T21:21:25Z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